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1"/>
  </bookViews>
  <sheets>
    <sheet name="RSA" sheetId="1" r:id="rId1"/>
    <sheet name="rozszerzony Algorytm Euklidesa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<sst xmlns="http://schemas.openxmlformats.org/spreadsheetml/2006/main" count="38" uniqueCount="33">
  <si>
    <t>n=</t>
  </si>
  <si>
    <t>e=</t>
  </si>
  <si>
    <r>
      <rPr>
        <sz val="11"/>
        <color indexed="8"/>
        <rFont val="Calibri"/>
        <family val="2"/>
      </rPr>
      <t>ϕ</t>
    </r>
    <r>
      <rPr>
        <sz val="11"/>
        <color indexed="8"/>
        <rFont val="Calibri"/>
        <family val="2"/>
      </rPr>
      <t>(n)=</t>
    </r>
  </si>
  <si>
    <t>test e</t>
  </si>
  <si>
    <t>d=</t>
  </si>
  <si>
    <t>q</t>
  </si>
  <si>
    <t>r1</t>
  </si>
  <si>
    <t>r2</t>
  </si>
  <si>
    <t>r</t>
  </si>
  <si>
    <t>t1</t>
  </si>
  <si>
    <t>t2</t>
  </si>
  <si>
    <t>t</t>
  </si>
  <si>
    <t>Krok 2:</t>
  </si>
  <si>
    <t>Szyfrowanie</t>
  </si>
  <si>
    <t>Zmiana reprezentacji</t>
  </si>
  <si>
    <t>e</t>
  </si>
  <si>
    <t>Szybkie potęgowanie</t>
  </si>
  <si>
    <t>C</t>
  </si>
  <si>
    <t>Krok 3:</t>
  </si>
  <si>
    <t>Deszyfrowanie</t>
  </si>
  <si>
    <t>1.</t>
  </si>
  <si>
    <t>d</t>
  </si>
  <si>
    <t>2.</t>
  </si>
  <si>
    <t>P=</t>
  </si>
  <si>
    <t>Q=</t>
  </si>
  <si>
    <t xml:space="preserve">1. Wybierz dwie duże liczby pierwsze </t>
  </si>
  <si>
    <t>2. Wyznacz n i ϕ(n)</t>
  </si>
  <si>
    <t>3. Wybierz liczbę e, względnie pierwszą z ϕ(n)</t>
  </si>
  <si>
    <t>4. Znajdź taka liczbę d, że (e ∙ d) mod ϕ = 1</t>
  </si>
  <si>
    <t>Krok 1:</t>
  </si>
  <si>
    <t>Tworzenie kluczy</t>
  </si>
  <si>
    <t>M</t>
  </si>
  <si>
    <t>M'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</si>
</sst>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33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4">
      <selection activeCell="L21" sqref="L21"/>
    </sheetView>
  </sheetViews>
  <sheetFormatPr defaultColWidth="9.140625" defaultRowHeight="15"/>
  <cols>
    <col min="5" max="5" width="20.7109375" style="0" customWidth="1"/>
    <col min="6" max="6" width="8.8515625" style="1" customWidth="1"/>
    <col min="8" max="8" width="14.28125" style="1" customWidth="1"/>
    <col min="9" max="9" width="9.140625" style="0" bestFit="1" customWidth="1"/>
  </cols>
  <sheetData>
    <row r="2" spans="1:2" ht="15">
      <c r="A2" s="6" t="s">
        <v>29</v>
      </c>
      <c r="B2" s="6" t="s">
        <v>30</v>
      </c>
    </row>
    <row r="3" spans="3:9" ht="15">
      <c r="C3" t="s">
        <v>25</v>
      </c>
      <c r="F3" s="1" t="s">
        <v>23</v>
      </c>
      <c r="G3">
        <v>61</v>
      </c>
      <c r="H3" s="1" t="s">
        <v>24</v>
      </c>
      <c r="I3">
        <v>53</v>
      </c>
    </row>
    <row r="4" spans="3:9" ht="15">
      <c r="C4" t="s">
        <v>26</v>
      </c>
      <c r="F4" s="1" t="s">
        <v>0</v>
      </c>
      <c r="G4">
        <f>G3*I3</f>
        <v>3233</v>
      </c>
      <c r="H4" s="5" t="s">
        <v>2</v>
      </c>
      <c r="I4">
        <f>(G3-1)*(I3-1)</f>
        <v>3120</v>
      </c>
    </row>
    <row r="5" spans="3:9" ht="15">
      <c r="C5" t="s">
        <v>27</v>
      </c>
      <c r="F5" s="1" t="s">
        <v>1</v>
      </c>
      <c r="G5">
        <v>17</v>
      </c>
      <c r="H5" s="1" t="s">
        <v>3</v>
      </c>
      <c r="I5" s="2" t="str">
        <f>IF(_XLL.NAJW.WSP.DZIEL(I4,G5)=1,"TAK","NIE")</f>
        <v>TAK</v>
      </c>
    </row>
    <row r="6" spans="3:9" ht="15">
      <c r="C6" t="s">
        <v>28</v>
      </c>
      <c r="H6" s="1" t="s">
        <v>4</v>
      </c>
      <c r="I6">
        <v>2753</v>
      </c>
    </row>
    <row r="8" spans="1:8" ht="15">
      <c r="A8" s="6" t="s">
        <v>12</v>
      </c>
      <c r="B8" s="6" t="s">
        <v>13</v>
      </c>
      <c r="F8" s="6" t="s">
        <v>18</v>
      </c>
      <c r="G8" s="8" t="s">
        <v>19</v>
      </c>
      <c r="H8" s="8"/>
    </row>
    <row r="9" spans="1:8" ht="15">
      <c r="A9">
        <v>1</v>
      </c>
      <c r="B9" t="s">
        <v>14</v>
      </c>
      <c r="F9" t="s">
        <v>20</v>
      </c>
      <c r="H9" s="1" t="s">
        <v>21</v>
      </c>
    </row>
    <row r="10" spans="2:11" ht="15">
      <c r="B10" t="s">
        <v>15</v>
      </c>
      <c r="F10" t="s">
        <v>14</v>
      </c>
      <c r="H10" s="1">
        <f>I6</f>
        <v>2753</v>
      </c>
      <c r="I10" s="3">
        <f>FLOOR(H10/2,1)</f>
        <v>1376</v>
      </c>
      <c r="J10">
        <f>MOD(H10,2)</f>
        <v>1</v>
      </c>
      <c r="K10" s="7">
        <v>1</v>
      </c>
    </row>
    <row r="11" spans="2:11" ht="15">
      <c r="B11">
        <f>G5</f>
        <v>17</v>
      </c>
      <c r="C11" s="3">
        <f>FLOOR(B11/2,1)</f>
        <v>8</v>
      </c>
      <c r="D11">
        <f>MOD(B11,2)</f>
        <v>1</v>
      </c>
      <c r="E11">
        <v>1</v>
      </c>
      <c r="H11" s="4">
        <f>I10</f>
        <v>1376</v>
      </c>
      <c r="I11" s="3">
        <f>FLOOR(H11/2,1)</f>
        <v>688</v>
      </c>
      <c r="J11">
        <f>MOD(H11,2)</f>
        <v>0</v>
      </c>
      <c r="K11" s="7">
        <f>K10*2</f>
        <v>2</v>
      </c>
    </row>
    <row r="12" spans="2:11" ht="15">
      <c r="B12">
        <f>C11</f>
        <v>8</v>
      </c>
      <c r="C12" s="3">
        <f>FLOOR(B12/2,1)</f>
        <v>4</v>
      </c>
      <c r="D12">
        <f>MOD(B12,2)</f>
        <v>0</v>
      </c>
      <c r="E12" s="7">
        <f>E11*2</f>
        <v>2</v>
      </c>
      <c r="H12" s="4">
        <f aca="true" t="shared" si="0" ref="H12:H17">I11</f>
        <v>688</v>
      </c>
      <c r="I12" s="3">
        <f aca="true" t="shared" si="1" ref="I12:I17">FLOOR(H12/2,1)</f>
        <v>344</v>
      </c>
      <c r="J12">
        <f aca="true" t="shared" si="2" ref="J12:J17">MOD(H12,2)</f>
        <v>0</v>
      </c>
      <c r="K12" s="7">
        <f aca="true" t="shared" si="3" ref="K12:K21">K11*2</f>
        <v>4</v>
      </c>
    </row>
    <row r="13" spans="2:11" ht="15">
      <c r="B13">
        <f>C12</f>
        <v>4</v>
      </c>
      <c r="C13" s="3">
        <f>FLOOR(B13/2,1)</f>
        <v>2</v>
      </c>
      <c r="D13">
        <f>MOD(B13,2)</f>
        <v>0</v>
      </c>
      <c r="E13" s="7">
        <f>E12*2</f>
        <v>4</v>
      </c>
      <c r="H13" s="4">
        <f t="shared" si="0"/>
        <v>344</v>
      </c>
      <c r="I13" s="3">
        <f t="shared" si="1"/>
        <v>172</v>
      </c>
      <c r="J13">
        <f t="shared" si="2"/>
        <v>0</v>
      </c>
      <c r="K13" s="7">
        <f t="shared" si="3"/>
        <v>8</v>
      </c>
    </row>
    <row r="14" spans="2:11" ht="15">
      <c r="B14">
        <f>C13</f>
        <v>2</v>
      </c>
      <c r="C14" s="3">
        <f>FLOOR(B14/2,1)</f>
        <v>1</v>
      </c>
      <c r="D14">
        <f>MOD(B14,2)</f>
        <v>0</v>
      </c>
      <c r="E14" s="7">
        <f>E13*2</f>
        <v>8</v>
      </c>
      <c r="H14" s="4">
        <f t="shared" si="0"/>
        <v>172</v>
      </c>
      <c r="I14" s="3">
        <f t="shared" si="1"/>
        <v>86</v>
      </c>
      <c r="J14">
        <f t="shared" si="2"/>
        <v>0</v>
      </c>
      <c r="K14" s="7">
        <f t="shared" si="3"/>
        <v>16</v>
      </c>
    </row>
    <row r="15" spans="2:11" ht="15">
      <c r="B15">
        <f>C14</f>
        <v>1</v>
      </c>
      <c r="C15" s="3">
        <f>FLOOR(B15/2,1)</f>
        <v>0</v>
      </c>
      <c r="D15">
        <f>MOD(B15,2)</f>
        <v>1</v>
      </c>
      <c r="E15" s="7">
        <f>E14*2</f>
        <v>16</v>
      </c>
      <c r="H15" s="4">
        <f t="shared" si="0"/>
        <v>86</v>
      </c>
      <c r="I15" s="3">
        <f t="shared" si="1"/>
        <v>43</v>
      </c>
      <c r="J15">
        <f t="shared" si="2"/>
        <v>0</v>
      </c>
      <c r="K15" s="7">
        <f t="shared" si="3"/>
        <v>32</v>
      </c>
    </row>
    <row r="16" spans="3:11" ht="15">
      <c r="C16" s="3"/>
      <c r="H16" s="4">
        <f t="shared" si="0"/>
        <v>43</v>
      </c>
      <c r="I16" s="3">
        <f t="shared" si="1"/>
        <v>21</v>
      </c>
      <c r="J16">
        <f t="shared" si="2"/>
        <v>1</v>
      </c>
      <c r="K16" s="7">
        <f t="shared" si="3"/>
        <v>64</v>
      </c>
    </row>
    <row r="17" spans="1:11" ht="15">
      <c r="A17">
        <v>2</v>
      </c>
      <c r="B17" t="s">
        <v>16</v>
      </c>
      <c r="H17" s="4">
        <f t="shared" si="0"/>
        <v>21</v>
      </c>
      <c r="I17" s="3">
        <f t="shared" si="1"/>
        <v>10</v>
      </c>
      <c r="J17">
        <f t="shared" si="2"/>
        <v>1</v>
      </c>
      <c r="K17" s="7">
        <f t="shared" si="3"/>
        <v>128</v>
      </c>
    </row>
    <row r="18" spans="2:11" ht="15">
      <c r="B18" t="s">
        <v>17</v>
      </c>
      <c r="C18" t="s">
        <v>31</v>
      </c>
      <c r="H18" s="4">
        <f>I17</f>
        <v>10</v>
      </c>
      <c r="I18" s="3">
        <f>FLOOR(H18/2,1)</f>
        <v>5</v>
      </c>
      <c r="J18">
        <f>MOD(H18,2)</f>
        <v>0</v>
      </c>
      <c r="K18" s="7">
        <f t="shared" si="3"/>
        <v>256</v>
      </c>
    </row>
    <row r="19" spans="2:11" ht="15">
      <c r="B19">
        <v>1</v>
      </c>
      <c r="C19" s="6">
        <v>1500</v>
      </c>
      <c r="H19" s="4">
        <f>I18</f>
        <v>5</v>
      </c>
      <c r="I19" s="3">
        <f>FLOOR(H19/2,1)</f>
        <v>2</v>
      </c>
      <c r="J19">
        <f>MOD(H19,2)</f>
        <v>1</v>
      </c>
      <c r="K19" s="7">
        <f t="shared" si="3"/>
        <v>512</v>
      </c>
    </row>
    <row r="20" spans="2:11" ht="15">
      <c r="B20">
        <f>IF(D11=0,B19,MOD(B19*C19,$G$4))</f>
        <v>1500</v>
      </c>
      <c r="C20">
        <f>MOD(C19*C19,$G$4)</f>
        <v>3065</v>
      </c>
      <c r="H20" s="4">
        <f>I19</f>
        <v>2</v>
      </c>
      <c r="I20" s="3">
        <f>FLOOR(H20/2,1)</f>
        <v>1</v>
      </c>
      <c r="J20">
        <f>MOD(H20,2)</f>
        <v>0</v>
      </c>
      <c r="K20" s="7">
        <f t="shared" si="3"/>
        <v>1024</v>
      </c>
    </row>
    <row r="21" spans="2:11" ht="15">
      <c r="B21">
        <f>IF(D12=0,B20,MOD(B20*C20,$G$4))</f>
        <v>1500</v>
      </c>
      <c r="C21">
        <f>MOD(C20*C20,$G$4)</f>
        <v>2360</v>
      </c>
      <c r="H21" s="4">
        <f>I20</f>
        <v>1</v>
      </c>
      <c r="I21" s="3">
        <f>FLOOR(H21/2,1)</f>
        <v>0</v>
      </c>
      <c r="J21">
        <f>MOD(H21,2)</f>
        <v>1</v>
      </c>
      <c r="K21" s="7">
        <f t="shared" si="3"/>
        <v>2048</v>
      </c>
    </row>
    <row r="22" spans="2:3" ht="15">
      <c r="B22">
        <f>IF(D13=0,B21,MOD(B21*C21,$G$4))</f>
        <v>1500</v>
      </c>
      <c r="C22">
        <f>MOD(C21*C21,$G$4)</f>
        <v>2374</v>
      </c>
    </row>
    <row r="23" spans="2:6" ht="15">
      <c r="B23">
        <f>IF(D14=0,B22,MOD(B22*C22,$G$4))</f>
        <v>1500</v>
      </c>
      <c r="C23">
        <f>MOD(C22*C22,$G$4)</f>
        <v>757</v>
      </c>
      <c r="F23" t="s">
        <v>22</v>
      </c>
    </row>
    <row r="24" spans="2:9" ht="15">
      <c r="B24" s="6">
        <f>IF(D15=0,B23,MOD(B23*C23,$G$4))</f>
        <v>717</v>
      </c>
      <c r="C24">
        <f>MOD(C23*C23,$G$4)</f>
        <v>808</v>
      </c>
      <c r="F24" s="7" t="s">
        <v>16</v>
      </c>
      <c r="H24" s="1" t="s">
        <v>32</v>
      </c>
      <c r="I24" t="s">
        <v>17</v>
      </c>
    </row>
    <row r="25" spans="8:9" ht="15">
      <c r="H25" s="1">
        <v>1</v>
      </c>
      <c r="I25" s="6">
        <f>B24</f>
        <v>717</v>
      </c>
    </row>
    <row r="26" spans="8:9" ht="15">
      <c r="H26">
        <f>IF(J10=0,H25,MOD(H25*I25,$G$4))</f>
        <v>717</v>
      </c>
      <c r="I26">
        <f>MOD(I25*I25,$G$4)</f>
        <v>42</v>
      </c>
    </row>
    <row r="27" spans="8:9" ht="15">
      <c r="H27">
        <f aca="true" t="shared" si="4" ref="H27:H36">IF(J11=0,H26,MOD(H26*I26,$G$4))</f>
        <v>717</v>
      </c>
      <c r="I27">
        <f aca="true" t="shared" si="5" ref="I27:I36">MOD(I26*I26,$G$4)</f>
        <v>1764</v>
      </c>
    </row>
    <row r="28" spans="8:9" ht="15">
      <c r="H28">
        <f t="shared" si="4"/>
        <v>717</v>
      </c>
      <c r="I28">
        <f t="shared" si="5"/>
        <v>1550</v>
      </c>
    </row>
    <row r="29" spans="8:9" ht="15">
      <c r="H29">
        <f t="shared" si="4"/>
        <v>717</v>
      </c>
      <c r="I29">
        <f t="shared" si="5"/>
        <v>381</v>
      </c>
    </row>
    <row r="30" spans="8:9" ht="15">
      <c r="H30">
        <f t="shared" si="4"/>
        <v>717</v>
      </c>
      <c r="I30">
        <f t="shared" si="5"/>
        <v>2909</v>
      </c>
    </row>
    <row r="31" spans="8:9" ht="15">
      <c r="H31">
        <f t="shared" si="4"/>
        <v>717</v>
      </c>
      <c r="I31">
        <f t="shared" si="5"/>
        <v>1520</v>
      </c>
    </row>
    <row r="32" spans="8:9" ht="15">
      <c r="H32">
        <f t="shared" si="4"/>
        <v>319</v>
      </c>
      <c r="I32">
        <f t="shared" si="5"/>
        <v>2038</v>
      </c>
    </row>
    <row r="33" spans="8:9" ht="15">
      <c r="H33">
        <f t="shared" si="4"/>
        <v>289</v>
      </c>
      <c r="I33">
        <f t="shared" si="5"/>
        <v>2272</v>
      </c>
    </row>
    <row r="34" spans="8:9" ht="15">
      <c r="H34">
        <f t="shared" si="4"/>
        <v>289</v>
      </c>
      <c r="I34">
        <f t="shared" si="5"/>
        <v>2116</v>
      </c>
    </row>
    <row r="35" spans="8:9" ht="15">
      <c r="H35">
        <f t="shared" si="4"/>
        <v>487</v>
      </c>
      <c r="I35">
        <f t="shared" si="5"/>
        <v>2984</v>
      </c>
    </row>
    <row r="36" spans="8:9" ht="15">
      <c r="H36">
        <f t="shared" si="4"/>
        <v>487</v>
      </c>
      <c r="I36">
        <f t="shared" si="5"/>
        <v>574</v>
      </c>
    </row>
    <row r="37" spans="8:9" ht="15">
      <c r="H37" s="6">
        <f>IF(J21=0,H36,MOD(H36*I36,$G$4))</f>
        <v>1500</v>
      </c>
      <c r="I37">
        <f>MOD(I36*I36,$G$4)</f>
        <v>2943</v>
      </c>
    </row>
    <row r="38" ht="15">
      <c r="H38"/>
    </row>
    <row r="39" ht="15">
      <c r="H39"/>
    </row>
    <row r="40" ht="15">
      <c r="H40"/>
    </row>
    <row r="41" ht="15">
      <c r="H41"/>
    </row>
  </sheetData>
  <sheetProtection/>
  <mergeCells count="1"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0"/>
  <sheetViews>
    <sheetView tabSelected="1" zoomScalePageLayoutView="0" workbookViewId="0" topLeftCell="A1">
      <selection activeCell="C11" sqref="C11"/>
    </sheetView>
  </sheetViews>
  <sheetFormatPr defaultColWidth="9.140625" defaultRowHeight="15"/>
  <sheetData>
    <row r="3" spans="1:5" ht="15">
      <c r="A3" s="1" t="s">
        <v>0</v>
      </c>
      <c r="B3">
        <f>RSA!I4</f>
        <v>3120</v>
      </c>
      <c r="D3" s="1" t="s">
        <v>1</v>
      </c>
      <c r="E3">
        <f>RSA!G5</f>
        <v>17</v>
      </c>
    </row>
    <row r="5" spans="2:8" ht="1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</row>
    <row r="6" spans="2:8" ht="15">
      <c r="B6">
        <f>FLOOR(C6/D6,1)</f>
        <v>183</v>
      </c>
      <c r="C6">
        <f>B3</f>
        <v>3120</v>
      </c>
      <c r="D6">
        <f>E3</f>
        <v>17</v>
      </c>
      <c r="E6">
        <f>C6-B6*D6</f>
        <v>9</v>
      </c>
      <c r="F6">
        <v>0</v>
      </c>
      <c r="G6">
        <v>1</v>
      </c>
      <c r="H6">
        <f>MOD(F6-B6*G6,$B$3)</f>
        <v>2937</v>
      </c>
    </row>
    <row r="7" spans="2:8" ht="15">
      <c r="B7">
        <f>FLOOR(C7/D7,1)</f>
        <v>1</v>
      </c>
      <c r="C7">
        <f>D6</f>
        <v>17</v>
      </c>
      <c r="D7">
        <f>E6</f>
        <v>9</v>
      </c>
      <c r="E7">
        <f>C7-B7*D7</f>
        <v>8</v>
      </c>
      <c r="F7">
        <f>G6</f>
        <v>1</v>
      </c>
      <c r="G7">
        <f>H6</f>
        <v>2937</v>
      </c>
      <c r="H7">
        <f>MOD(F7-B7*G7,$B$3)</f>
        <v>184</v>
      </c>
    </row>
    <row r="8" spans="2:8" ht="15">
      <c r="B8">
        <f>FLOOR(C8/D8,1)</f>
        <v>1</v>
      </c>
      <c r="C8">
        <f aca="true" t="shared" si="0" ref="C8:D10">D7</f>
        <v>9</v>
      </c>
      <c r="D8">
        <f t="shared" si="0"/>
        <v>8</v>
      </c>
      <c r="E8">
        <f>C8-B8*D8</f>
        <v>1</v>
      </c>
      <c r="F8">
        <f aca="true" t="shared" si="1" ref="F8:G10">G7</f>
        <v>2937</v>
      </c>
      <c r="G8">
        <f t="shared" si="1"/>
        <v>184</v>
      </c>
      <c r="H8">
        <f>MOD(F8-B8*G8,$B$3)</f>
        <v>2753</v>
      </c>
    </row>
    <row r="9" spans="2:8" ht="15">
      <c r="B9">
        <f>FLOOR(C9/D9,1)</f>
        <v>8</v>
      </c>
      <c r="C9">
        <f t="shared" si="0"/>
        <v>8</v>
      </c>
      <c r="D9">
        <f t="shared" si="0"/>
        <v>1</v>
      </c>
      <c r="E9">
        <f>C9-B9*D9</f>
        <v>0</v>
      </c>
      <c r="F9">
        <f t="shared" si="1"/>
        <v>184</v>
      </c>
      <c r="G9">
        <f t="shared" si="1"/>
        <v>2753</v>
      </c>
      <c r="H9">
        <f>MOD(F9-B9*G9,$B$3)</f>
        <v>0</v>
      </c>
    </row>
    <row r="10" spans="3:7" ht="15">
      <c r="C10">
        <f t="shared" si="0"/>
        <v>1</v>
      </c>
      <c r="D10">
        <f t="shared" si="0"/>
        <v>0</v>
      </c>
      <c r="F10">
        <f t="shared" si="1"/>
        <v>2753</v>
      </c>
      <c r="G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2014-04-10T13:09:31Z</dcterms:modified>
  <cp:category/>
  <cp:version/>
  <cp:contentType/>
  <cp:contentStatus/>
</cp:coreProperties>
</file>